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KBW_DELEGATURA\Meldunek - kontrole rejestru wyborców\2022\"/>
    </mc:Choice>
  </mc:AlternateContent>
  <xr:revisionPtr revIDLastSave="0" documentId="8_{5DD4C625-F7B9-44F8-8BD9-B110ABC6193E}" xr6:coauthVersionLast="36" xr6:coauthVersionMax="36" xr10:uidLastSave="{00000000-0000-0000-0000-000000000000}"/>
  <bookViews>
    <workbookView xWindow="0" yWindow="0" windowWidth="30771" windowHeight="10937" xr2:uid="{00000000-000D-0000-FFFF-FFFF00000000}"/>
  </bookViews>
  <sheets>
    <sheet name="rejestr_wyborcow_2022_kw_3" sheetId="1" r:id="rId1"/>
  </sheets>
  <definedNames>
    <definedName name="_xlnm.Print_Area" localSheetId="0">rejestr_wyborcow_2022_kw_3!$A$1:$R$45</definedName>
  </definedNames>
  <calcPr calcId="191029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10" i="1"/>
  <c r="A11" i="1"/>
  <c r="A12" i="1"/>
  <c r="A13" i="1"/>
  <c r="A14" i="1"/>
  <c r="A15" i="1"/>
  <c r="A16" i="1"/>
  <c r="A17" i="1"/>
  <c r="A19" i="1"/>
  <c r="A20" i="1"/>
  <c r="A21" i="1"/>
  <c r="A22" i="1"/>
  <c r="A23" i="1"/>
  <c r="A24" i="1"/>
  <c r="A25" i="1"/>
  <c r="A26" i="1"/>
  <c r="A27" i="1"/>
  <c r="A29" i="1"/>
  <c r="A30" i="1"/>
  <c r="A31" i="1"/>
  <c r="A32" i="1"/>
  <c r="A33" i="1"/>
  <c r="A34" i="1"/>
  <c r="A35" i="1"/>
  <c r="A37" i="1"/>
  <c r="A38" i="1"/>
  <c r="A39" i="1"/>
  <c r="A40" i="1"/>
  <c r="A41" i="1"/>
  <c r="A42" i="1"/>
  <c r="A43" i="1"/>
  <c r="A44" i="1"/>
</calcChain>
</file>

<file path=xl/sharedStrings.xml><?xml version="1.0" encoding="utf-8"?>
<sst xmlns="http://schemas.openxmlformats.org/spreadsheetml/2006/main" count="99" uniqueCount="67">
  <si>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</si>
  <si>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</si>
  <si>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</si>
  <si>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</si>
  <si>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</si>
  <si>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</si>
  <si>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</si>
  <si>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</si>
  <si>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</si>
  <si>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</si>
  <si>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</si>
  <si>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</si>
  <si>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</si>
  <si>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</si>
  <si>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</si>
  <si>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</si>
  <si>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</si>
  <si>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</si>
  <si>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chodzieski</t>
  </si>
  <si>
    <t>m. Chodzież</t>
  </si>
  <si>
    <t>chodzieski</t>
  </si>
  <si>
    <t>gm. Budzyń</t>
  </si>
  <si>
    <t>gm. Chodzież</t>
  </si>
  <si>
    <t>gm. Margonin</t>
  </si>
  <si>
    <t>gm. Szamocin</t>
  </si>
  <si>
    <t>Powiat czarnkowsko-trzcianecki</t>
  </si>
  <si>
    <t>m. Czarnków</t>
  </si>
  <si>
    <t>czarnkowsko-trzcianecki</t>
  </si>
  <si>
    <t>gm. Czarnków</t>
  </si>
  <si>
    <t>gm. Drawsko</t>
  </si>
  <si>
    <t>gm. Krzyż Wielkopolski</t>
  </si>
  <si>
    <t>gm. Lubasz</t>
  </si>
  <si>
    <t>gm. Połajewo</t>
  </si>
  <si>
    <t>gm. Trzcianka</t>
  </si>
  <si>
    <t>gm. Wieleń</t>
  </si>
  <si>
    <t>Powiat pilski</t>
  </si>
  <si>
    <t>m. Piła</t>
  </si>
  <si>
    <t>pilski</t>
  </si>
  <si>
    <t>gm. Białośliwie</t>
  </si>
  <si>
    <t>gm. Kaczory</t>
  </si>
  <si>
    <t>gm. Łobżenica</t>
  </si>
  <si>
    <t>gm. Miasteczko Krajeńskie</t>
  </si>
  <si>
    <t>gm. Szydłowo</t>
  </si>
  <si>
    <t>gm. Ujście</t>
  </si>
  <si>
    <t>gm. Wyrzysk</t>
  </si>
  <si>
    <t>gm. Wysoka</t>
  </si>
  <si>
    <t>Powiat wągrowiecki</t>
  </si>
  <si>
    <t>m. Wągrowiec</t>
  </si>
  <si>
    <t>wągrowiecki</t>
  </si>
  <si>
    <t>gm. Damasławek</t>
  </si>
  <si>
    <t>gm. Gołańcz</t>
  </si>
  <si>
    <t>gm. Mieścisko</t>
  </si>
  <si>
    <t>gm. Skoki</t>
  </si>
  <si>
    <t>gm. Wapno</t>
  </si>
  <si>
    <t>gm. Wągrowiec</t>
  </si>
  <si>
    <t>Powiat złotowski</t>
  </si>
  <si>
    <t>m. Złotów</t>
  </si>
  <si>
    <t>złotowski</t>
  </si>
  <si>
    <t>gm. Jastrowie</t>
  </si>
  <si>
    <t>gm. Krajenka</t>
  </si>
  <si>
    <t>gm. Lipka</t>
  </si>
  <si>
    <t>gm. Okonek</t>
  </si>
  <si>
    <t>gm. Tarnówka</t>
  </si>
  <si>
    <t>gm. Zakrzewo</t>
  </si>
  <si>
    <t>gm. Złotów</t>
  </si>
  <si>
    <t>Suma</t>
  </si>
  <si>
    <t>Delegatura Krajowego Biura Wyborczego w Pile - stan rejestru wyborców na dzień 30 września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</si>
</sst>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16" fillId="33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5"/>
  <sheetViews>
    <sheetView tabSelected="1" workbookViewId="0">
      <selection activeCell="L48" sqref="L48"/>
    </sheetView>
  </sheetViews>
  <sheetFormatPr defaultRowHeight="14.6" x14ac:dyDescent="0.4"/>
  <cols>
    <col min="1" max="1" width="7.23046875" style="4" customWidth="1"/>
    <col min="2" max="2" width="22.61328125" style="4" bestFit="1" customWidth="1"/>
    <col min="3" max="3" width="20.84375" style="4" bestFit="1" customWidth="1"/>
    <col min="4" max="4" width="12.3046875" customWidth="1"/>
    <col min="5" max="5" width="9.69140625" customWidth="1"/>
    <col min="6" max="6" width="10.84375" customWidth="1"/>
    <col min="7" max="7" width="10.921875" customWidth="1"/>
    <col min="8" max="8" width="11.69140625" customWidth="1"/>
    <col min="9" max="9" width="10.921875" customWidth="1"/>
    <col min="10" max="10" width="10.69140625" customWidth="1"/>
    <col min="11" max="11" width="10.61328125" customWidth="1"/>
    <col min="12" max="12" width="10.3046875" customWidth="1"/>
    <col min="13" max="13" width="10.3828125" customWidth="1"/>
    <col min="14" max="14" width="11.3828125" customWidth="1"/>
    <col min="15" max="15" width="10.69140625" customWidth="1"/>
    <col min="16" max="16" width="10.23046875" customWidth="1"/>
    <col min="17" max="17" width="10.61328125" customWidth="1"/>
    <col min="18" max="18" width="10.23046875" customWidth="1"/>
  </cols>
  <sheetData>
    <row r="1" spans="1:18" ht="24.65" customHeight="1" x14ac:dyDescent="0.4">
      <c r="A1" s="9" t="s">
        <v>66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</row>
    <row r="2" spans="1:18" s="5" customFormat="1" ht="139.85" customHeight="1" x14ac:dyDescent="0.4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</row>
    <row r="3" spans="1:18" ht="14.7" customHeight="1" x14ac:dyDescent="0.4">
      <c r="A3" s="2" t="s">
        <v>18</v>
      </c>
      <c r="B3" s="2"/>
      <c r="C3" s="2"/>
      <c r="D3" s="7">
        <v>44656</v>
      </c>
      <c r="E3" s="7">
        <v>36084</v>
      </c>
      <c r="F3" s="7">
        <v>35851</v>
      </c>
      <c r="G3" s="7">
        <v>233</v>
      </c>
      <c r="H3" s="7">
        <v>228</v>
      </c>
      <c r="I3" s="7">
        <v>188</v>
      </c>
      <c r="J3" s="7">
        <v>0</v>
      </c>
      <c r="K3" s="7">
        <v>40</v>
      </c>
      <c r="L3" s="7">
        <v>5</v>
      </c>
      <c r="M3" s="7">
        <v>384</v>
      </c>
      <c r="N3" s="7">
        <v>110</v>
      </c>
      <c r="O3" s="7">
        <v>234</v>
      </c>
      <c r="P3" s="7">
        <v>40</v>
      </c>
      <c r="Q3" s="7">
        <v>0</v>
      </c>
      <c r="R3" s="7">
        <v>0</v>
      </c>
    </row>
    <row r="4" spans="1:18" ht="14.7" customHeight="1" x14ac:dyDescent="0.4">
      <c r="A4" s="1" t="str">
        <f>"300101"</f>
        <v>300101</v>
      </c>
      <c r="B4" s="1" t="s">
        <v>19</v>
      </c>
      <c r="C4" s="1" t="s">
        <v>20</v>
      </c>
      <c r="D4" s="8">
        <v>16909</v>
      </c>
      <c r="E4" s="8">
        <v>14133</v>
      </c>
      <c r="F4" s="8">
        <v>14051</v>
      </c>
      <c r="G4" s="8">
        <v>82</v>
      </c>
      <c r="H4" s="8">
        <v>82</v>
      </c>
      <c r="I4" s="8">
        <v>68</v>
      </c>
      <c r="J4" s="8">
        <v>0</v>
      </c>
      <c r="K4" s="8">
        <v>14</v>
      </c>
      <c r="L4" s="8">
        <v>0</v>
      </c>
      <c r="M4" s="8">
        <v>171</v>
      </c>
      <c r="N4" s="8">
        <v>33</v>
      </c>
      <c r="O4" s="8">
        <v>124</v>
      </c>
      <c r="P4" s="8">
        <v>14</v>
      </c>
      <c r="Q4" s="8">
        <v>0</v>
      </c>
      <c r="R4" s="8">
        <v>0</v>
      </c>
    </row>
    <row r="5" spans="1:18" ht="14.7" customHeight="1" x14ac:dyDescent="0.4">
      <c r="A5" s="1" t="str">
        <f>"300102"</f>
        <v>300102</v>
      </c>
      <c r="B5" s="1" t="s">
        <v>21</v>
      </c>
      <c r="C5" s="1" t="s">
        <v>20</v>
      </c>
      <c r="D5" s="8">
        <v>8208</v>
      </c>
      <c r="E5" s="8">
        <v>6453</v>
      </c>
      <c r="F5" s="8">
        <v>6418</v>
      </c>
      <c r="G5" s="8">
        <v>35</v>
      </c>
      <c r="H5" s="8">
        <v>35</v>
      </c>
      <c r="I5" s="8">
        <v>29</v>
      </c>
      <c r="J5" s="8">
        <v>0</v>
      </c>
      <c r="K5" s="8">
        <v>6</v>
      </c>
      <c r="L5" s="8">
        <v>0</v>
      </c>
      <c r="M5" s="8">
        <v>51</v>
      </c>
      <c r="N5" s="8">
        <v>24</v>
      </c>
      <c r="O5" s="8">
        <v>21</v>
      </c>
      <c r="P5" s="8">
        <v>6</v>
      </c>
      <c r="Q5" s="8">
        <v>0</v>
      </c>
      <c r="R5" s="8">
        <v>0</v>
      </c>
    </row>
    <row r="6" spans="1:18" ht="14.7" customHeight="1" x14ac:dyDescent="0.4">
      <c r="A6" s="1" t="str">
        <f>"300103"</f>
        <v>300103</v>
      </c>
      <c r="B6" s="1" t="s">
        <v>22</v>
      </c>
      <c r="C6" s="1" t="s">
        <v>20</v>
      </c>
      <c r="D6" s="8">
        <v>6015</v>
      </c>
      <c r="E6" s="8">
        <v>4714</v>
      </c>
      <c r="F6" s="8">
        <v>4682</v>
      </c>
      <c r="G6" s="8">
        <v>32</v>
      </c>
      <c r="H6" s="8">
        <v>32</v>
      </c>
      <c r="I6" s="8">
        <v>28</v>
      </c>
      <c r="J6" s="8">
        <v>0</v>
      </c>
      <c r="K6" s="8">
        <v>4</v>
      </c>
      <c r="L6" s="8">
        <v>0</v>
      </c>
      <c r="M6" s="8">
        <v>57</v>
      </c>
      <c r="N6" s="8">
        <v>28</v>
      </c>
      <c r="O6" s="8">
        <v>25</v>
      </c>
      <c r="P6" s="8">
        <v>4</v>
      </c>
      <c r="Q6" s="8">
        <v>0</v>
      </c>
      <c r="R6" s="8">
        <v>0</v>
      </c>
    </row>
    <row r="7" spans="1:18" ht="14.7" customHeight="1" x14ac:dyDescent="0.4">
      <c r="A7" s="1" t="str">
        <f>"300104"</f>
        <v>300104</v>
      </c>
      <c r="B7" s="1" t="s">
        <v>23</v>
      </c>
      <c r="C7" s="1" t="s">
        <v>20</v>
      </c>
      <c r="D7" s="8">
        <v>6310</v>
      </c>
      <c r="E7" s="8">
        <v>4983</v>
      </c>
      <c r="F7" s="8">
        <v>4935</v>
      </c>
      <c r="G7" s="8">
        <v>48</v>
      </c>
      <c r="H7" s="8">
        <v>45</v>
      </c>
      <c r="I7" s="8">
        <v>34</v>
      </c>
      <c r="J7" s="8">
        <v>0</v>
      </c>
      <c r="K7" s="8">
        <v>11</v>
      </c>
      <c r="L7" s="8">
        <v>3</v>
      </c>
      <c r="M7" s="8">
        <v>53</v>
      </c>
      <c r="N7" s="8">
        <v>10</v>
      </c>
      <c r="O7" s="8">
        <v>32</v>
      </c>
      <c r="P7" s="8">
        <v>11</v>
      </c>
      <c r="Q7" s="8">
        <v>0</v>
      </c>
      <c r="R7" s="8">
        <v>0</v>
      </c>
    </row>
    <row r="8" spans="1:18" ht="14.7" customHeight="1" x14ac:dyDescent="0.4">
      <c r="A8" s="1" t="str">
        <f>"300105"</f>
        <v>300105</v>
      </c>
      <c r="B8" s="1" t="s">
        <v>24</v>
      </c>
      <c r="C8" s="1" t="s">
        <v>20</v>
      </c>
      <c r="D8" s="8">
        <v>7214</v>
      </c>
      <c r="E8" s="8">
        <v>5801</v>
      </c>
      <c r="F8" s="8">
        <v>5765</v>
      </c>
      <c r="G8" s="8">
        <v>36</v>
      </c>
      <c r="H8" s="8">
        <v>34</v>
      </c>
      <c r="I8" s="8">
        <v>29</v>
      </c>
      <c r="J8" s="8">
        <v>0</v>
      </c>
      <c r="K8" s="8">
        <v>5</v>
      </c>
      <c r="L8" s="8">
        <v>2</v>
      </c>
      <c r="M8" s="8">
        <v>52</v>
      </c>
      <c r="N8" s="8">
        <v>15</v>
      </c>
      <c r="O8" s="8">
        <v>32</v>
      </c>
      <c r="P8" s="8">
        <v>5</v>
      </c>
      <c r="Q8" s="8">
        <v>0</v>
      </c>
      <c r="R8" s="8">
        <v>0</v>
      </c>
    </row>
    <row r="9" spans="1:18" ht="14.7" customHeight="1" x14ac:dyDescent="0.4">
      <c r="A9" s="2" t="s">
        <v>25</v>
      </c>
      <c r="B9" s="2"/>
      <c r="C9" s="2"/>
      <c r="D9" s="7">
        <v>83098</v>
      </c>
      <c r="E9" s="7">
        <v>66477</v>
      </c>
      <c r="F9" s="7">
        <v>66099</v>
      </c>
      <c r="G9" s="7">
        <v>378</v>
      </c>
      <c r="H9" s="7">
        <v>377</v>
      </c>
      <c r="I9" s="7">
        <v>296</v>
      </c>
      <c r="J9" s="7">
        <v>0</v>
      </c>
      <c r="K9" s="7">
        <v>81</v>
      </c>
      <c r="L9" s="7">
        <v>1</v>
      </c>
      <c r="M9" s="7">
        <v>812</v>
      </c>
      <c r="N9" s="7">
        <v>294</v>
      </c>
      <c r="O9" s="7">
        <v>437</v>
      </c>
      <c r="P9" s="7">
        <v>81</v>
      </c>
      <c r="Q9" s="7">
        <v>0</v>
      </c>
      <c r="R9" s="7">
        <v>0</v>
      </c>
    </row>
    <row r="10" spans="1:18" ht="14.7" customHeight="1" x14ac:dyDescent="0.4">
      <c r="A10" s="1" t="str">
        <f>"300201"</f>
        <v>300201</v>
      </c>
      <c r="B10" s="1" t="s">
        <v>26</v>
      </c>
      <c r="C10" s="1" t="s">
        <v>27</v>
      </c>
      <c r="D10" s="8">
        <v>10028</v>
      </c>
      <c r="E10" s="8">
        <v>8296</v>
      </c>
      <c r="F10" s="8">
        <v>8229</v>
      </c>
      <c r="G10" s="8">
        <v>67</v>
      </c>
      <c r="H10" s="8">
        <v>67</v>
      </c>
      <c r="I10" s="8">
        <v>56</v>
      </c>
      <c r="J10" s="8">
        <v>0</v>
      </c>
      <c r="K10" s="8">
        <v>11</v>
      </c>
      <c r="L10" s="8">
        <v>0</v>
      </c>
      <c r="M10" s="8">
        <v>109</v>
      </c>
      <c r="N10" s="8">
        <v>13</v>
      </c>
      <c r="O10" s="8">
        <v>85</v>
      </c>
      <c r="P10" s="8">
        <v>11</v>
      </c>
      <c r="Q10" s="8">
        <v>0</v>
      </c>
      <c r="R10" s="8">
        <v>0</v>
      </c>
    </row>
    <row r="11" spans="1:18" ht="14.7" customHeight="1" x14ac:dyDescent="0.4">
      <c r="A11" s="1" t="str">
        <f>"300202"</f>
        <v>300202</v>
      </c>
      <c r="B11" s="1" t="s">
        <v>28</v>
      </c>
      <c r="C11" s="1" t="s">
        <v>27</v>
      </c>
      <c r="D11" s="8">
        <v>11242</v>
      </c>
      <c r="E11" s="8">
        <v>8818</v>
      </c>
      <c r="F11" s="8">
        <v>8755</v>
      </c>
      <c r="G11" s="8">
        <v>63</v>
      </c>
      <c r="H11" s="8">
        <v>63</v>
      </c>
      <c r="I11" s="8">
        <v>50</v>
      </c>
      <c r="J11" s="8">
        <v>0</v>
      </c>
      <c r="K11" s="8">
        <v>13</v>
      </c>
      <c r="L11" s="8">
        <v>0</v>
      </c>
      <c r="M11" s="8">
        <v>122</v>
      </c>
      <c r="N11" s="8">
        <v>59</v>
      </c>
      <c r="O11" s="8">
        <v>50</v>
      </c>
      <c r="P11" s="8">
        <v>13</v>
      </c>
      <c r="Q11" s="8">
        <v>0</v>
      </c>
      <c r="R11" s="8">
        <v>0</v>
      </c>
    </row>
    <row r="12" spans="1:18" ht="14.7" customHeight="1" x14ac:dyDescent="0.4">
      <c r="A12" s="1" t="str">
        <f>"300203"</f>
        <v>300203</v>
      </c>
      <c r="B12" s="1" t="s">
        <v>29</v>
      </c>
      <c r="C12" s="1" t="s">
        <v>27</v>
      </c>
      <c r="D12" s="8">
        <v>5682</v>
      </c>
      <c r="E12" s="8">
        <v>4589</v>
      </c>
      <c r="F12" s="8">
        <v>4572</v>
      </c>
      <c r="G12" s="8">
        <v>17</v>
      </c>
      <c r="H12" s="8">
        <v>17</v>
      </c>
      <c r="I12" s="8">
        <v>15</v>
      </c>
      <c r="J12" s="8">
        <v>0</v>
      </c>
      <c r="K12" s="8">
        <v>2</v>
      </c>
      <c r="L12" s="8">
        <v>0</v>
      </c>
      <c r="M12" s="8">
        <v>26</v>
      </c>
      <c r="N12" s="8">
        <v>6</v>
      </c>
      <c r="O12" s="8">
        <v>18</v>
      </c>
      <c r="P12" s="8">
        <v>2</v>
      </c>
      <c r="Q12" s="8">
        <v>0</v>
      </c>
      <c r="R12" s="8">
        <v>0</v>
      </c>
    </row>
    <row r="13" spans="1:18" ht="14.7" customHeight="1" x14ac:dyDescent="0.4">
      <c r="A13" s="1" t="str">
        <f>"300204"</f>
        <v>300204</v>
      </c>
      <c r="B13" s="1" t="s">
        <v>30</v>
      </c>
      <c r="C13" s="1" t="s">
        <v>27</v>
      </c>
      <c r="D13" s="8">
        <v>8132</v>
      </c>
      <c r="E13" s="8">
        <v>6618</v>
      </c>
      <c r="F13" s="8">
        <v>6571</v>
      </c>
      <c r="G13" s="8">
        <v>47</v>
      </c>
      <c r="H13" s="8">
        <v>47</v>
      </c>
      <c r="I13" s="8">
        <v>37</v>
      </c>
      <c r="J13" s="8">
        <v>0</v>
      </c>
      <c r="K13" s="8">
        <v>10</v>
      </c>
      <c r="L13" s="8">
        <v>0</v>
      </c>
      <c r="M13" s="8">
        <v>69</v>
      </c>
      <c r="N13" s="8">
        <v>14</v>
      </c>
      <c r="O13" s="8">
        <v>45</v>
      </c>
      <c r="P13" s="8">
        <v>10</v>
      </c>
      <c r="Q13" s="8">
        <v>0</v>
      </c>
      <c r="R13" s="8">
        <v>0</v>
      </c>
    </row>
    <row r="14" spans="1:18" ht="14.7" customHeight="1" x14ac:dyDescent="0.4">
      <c r="A14" s="1" t="str">
        <f>"300205"</f>
        <v>300205</v>
      </c>
      <c r="B14" s="1" t="s">
        <v>31</v>
      </c>
      <c r="C14" s="1" t="s">
        <v>27</v>
      </c>
      <c r="D14" s="8">
        <v>7514</v>
      </c>
      <c r="E14" s="8">
        <v>5873</v>
      </c>
      <c r="F14" s="8">
        <v>5821</v>
      </c>
      <c r="G14" s="8">
        <v>52</v>
      </c>
      <c r="H14" s="8">
        <v>51</v>
      </c>
      <c r="I14" s="8">
        <v>41</v>
      </c>
      <c r="J14" s="8">
        <v>0</v>
      </c>
      <c r="K14" s="8">
        <v>10</v>
      </c>
      <c r="L14" s="8">
        <v>1</v>
      </c>
      <c r="M14" s="8">
        <v>66</v>
      </c>
      <c r="N14" s="8">
        <v>11</v>
      </c>
      <c r="O14" s="8">
        <v>45</v>
      </c>
      <c r="P14" s="8">
        <v>10</v>
      </c>
      <c r="Q14" s="8">
        <v>0</v>
      </c>
      <c r="R14" s="8">
        <v>0</v>
      </c>
    </row>
    <row r="15" spans="1:18" ht="14.7" customHeight="1" x14ac:dyDescent="0.4">
      <c r="A15" s="1" t="str">
        <f>"300206"</f>
        <v>300206</v>
      </c>
      <c r="B15" s="1" t="s">
        <v>32</v>
      </c>
      <c r="C15" s="1" t="s">
        <v>27</v>
      </c>
      <c r="D15" s="8">
        <v>6159</v>
      </c>
      <c r="E15" s="8">
        <v>4818</v>
      </c>
      <c r="F15" s="8">
        <v>4801</v>
      </c>
      <c r="G15" s="8">
        <v>17</v>
      </c>
      <c r="H15" s="8">
        <v>17</v>
      </c>
      <c r="I15" s="8">
        <v>14</v>
      </c>
      <c r="J15" s="8">
        <v>0</v>
      </c>
      <c r="K15" s="8">
        <v>3</v>
      </c>
      <c r="L15" s="8">
        <v>0</v>
      </c>
      <c r="M15" s="8">
        <v>40</v>
      </c>
      <c r="N15" s="8">
        <v>16</v>
      </c>
      <c r="O15" s="8">
        <v>21</v>
      </c>
      <c r="P15" s="8">
        <v>3</v>
      </c>
      <c r="Q15" s="8">
        <v>0</v>
      </c>
      <c r="R15" s="8">
        <v>0</v>
      </c>
    </row>
    <row r="16" spans="1:18" ht="14.7" customHeight="1" x14ac:dyDescent="0.4">
      <c r="A16" s="1" t="str">
        <f>"300207"</f>
        <v>300207</v>
      </c>
      <c r="B16" s="1" t="s">
        <v>33</v>
      </c>
      <c r="C16" s="1" t="s">
        <v>27</v>
      </c>
      <c r="D16" s="8">
        <v>22717</v>
      </c>
      <c r="E16" s="8">
        <v>18150</v>
      </c>
      <c r="F16" s="8">
        <v>18063</v>
      </c>
      <c r="G16" s="8">
        <v>87</v>
      </c>
      <c r="H16" s="8">
        <v>87</v>
      </c>
      <c r="I16" s="8">
        <v>58</v>
      </c>
      <c r="J16" s="8">
        <v>0</v>
      </c>
      <c r="K16" s="8">
        <v>29</v>
      </c>
      <c r="L16" s="8">
        <v>0</v>
      </c>
      <c r="M16" s="8">
        <v>249</v>
      </c>
      <c r="N16" s="8">
        <v>106</v>
      </c>
      <c r="O16" s="8">
        <v>114</v>
      </c>
      <c r="P16" s="8">
        <v>29</v>
      </c>
      <c r="Q16" s="8">
        <v>0</v>
      </c>
      <c r="R16" s="8">
        <v>0</v>
      </c>
    </row>
    <row r="17" spans="1:18" ht="14.7" customHeight="1" x14ac:dyDescent="0.4">
      <c r="A17" s="1" t="str">
        <f>"300208"</f>
        <v>300208</v>
      </c>
      <c r="B17" s="1" t="s">
        <v>34</v>
      </c>
      <c r="C17" s="1" t="s">
        <v>27</v>
      </c>
      <c r="D17" s="8">
        <v>11624</v>
      </c>
      <c r="E17" s="8">
        <v>9315</v>
      </c>
      <c r="F17" s="8">
        <v>9287</v>
      </c>
      <c r="G17" s="8">
        <v>28</v>
      </c>
      <c r="H17" s="8">
        <v>28</v>
      </c>
      <c r="I17" s="8">
        <v>25</v>
      </c>
      <c r="J17" s="8">
        <v>0</v>
      </c>
      <c r="K17" s="8">
        <v>3</v>
      </c>
      <c r="L17" s="8">
        <v>0</v>
      </c>
      <c r="M17" s="8">
        <v>131</v>
      </c>
      <c r="N17" s="8">
        <v>69</v>
      </c>
      <c r="O17" s="8">
        <v>59</v>
      </c>
      <c r="P17" s="8">
        <v>3</v>
      </c>
      <c r="Q17" s="8">
        <v>0</v>
      </c>
      <c r="R17" s="8">
        <v>0</v>
      </c>
    </row>
    <row r="18" spans="1:18" ht="14.7" customHeight="1" x14ac:dyDescent="0.4">
      <c r="A18" s="2" t="s">
        <v>35</v>
      </c>
      <c r="B18" s="2"/>
      <c r="C18" s="2"/>
      <c r="D18" s="7">
        <v>126901</v>
      </c>
      <c r="E18" s="7">
        <v>102488</v>
      </c>
      <c r="F18" s="7">
        <v>101682</v>
      </c>
      <c r="G18" s="7">
        <v>806</v>
      </c>
      <c r="H18" s="7">
        <v>805</v>
      </c>
      <c r="I18" s="7">
        <v>556</v>
      </c>
      <c r="J18" s="7">
        <v>0</v>
      </c>
      <c r="K18" s="7">
        <v>249</v>
      </c>
      <c r="L18" s="7">
        <v>1</v>
      </c>
      <c r="M18" s="7">
        <v>1621</v>
      </c>
      <c r="N18" s="7">
        <v>491</v>
      </c>
      <c r="O18" s="7">
        <v>881</v>
      </c>
      <c r="P18" s="7">
        <v>249</v>
      </c>
      <c r="Q18" s="7">
        <v>0</v>
      </c>
      <c r="R18" s="7">
        <v>0</v>
      </c>
    </row>
    <row r="19" spans="1:18" ht="14.7" customHeight="1" x14ac:dyDescent="0.4">
      <c r="A19" s="1" t="str">
        <f>"301901"</f>
        <v>301901</v>
      </c>
      <c r="B19" s="1" t="s">
        <v>36</v>
      </c>
      <c r="C19" s="1" t="s">
        <v>37</v>
      </c>
      <c r="D19" s="8">
        <v>65649</v>
      </c>
      <c r="E19" s="8">
        <v>54075</v>
      </c>
      <c r="F19" s="8">
        <v>53566</v>
      </c>
      <c r="G19" s="8">
        <v>509</v>
      </c>
      <c r="H19" s="8">
        <v>508</v>
      </c>
      <c r="I19" s="8">
        <v>314</v>
      </c>
      <c r="J19" s="8">
        <v>0</v>
      </c>
      <c r="K19" s="8">
        <v>194</v>
      </c>
      <c r="L19" s="8">
        <v>1</v>
      </c>
      <c r="M19" s="8">
        <v>900</v>
      </c>
      <c r="N19" s="8">
        <v>153</v>
      </c>
      <c r="O19" s="8">
        <v>553</v>
      </c>
      <c r="P19" s="8">
        <v>194</v>
      </c>
      <c r="Q19" s="8">
        <v>0</v>
      </c>
      <c r="R19" s="8">
        <v>0</v>
      </c>
    </row>
    <row r="20" spans="1:18" ht="14.7" customHeight="1" x14ac:dyDescent="0.4">
      <c r="A20" s="1" t="str">
        <f>"301902"</f>
        <v>301902</v>
      </c>
      <c r="B20" s="1" t="s">
        <v>38</v>
      </c>
      <c r="C20" s="1" t="s">
        <v>37</v>
      </c>
      <c r="D20" s="8">
        <v>4611</v>
      </c>
      <c r="E20" s="8">
        <v>3629</v>
      </c>
      <c r="F20" s="8">
        <v>3597</v>
      </c>
      <c r="G20" s="8">
        <v>32</v>
      </c>
      <c r="H20" s="8">
        <v>32</v>
      </c>
      <c r="I20" s="8">
        <v>25</v>
      </c>
      <c r="J20" s="8">
        <v>0</v>
      </c>
      <c r="K20" s="8">
        <v>7</v>
      </c>
      <c r="L20" s="8">
        <v>0</v>
      </c>
      <c r="M20" s="8">
        <v>39</v>
      </c>
      <c r="N20" s="8">
        <v>8</v>
      </c>
      <c r="O20" s="8">
        <v>24</v>
      </c>
      <c r="P20" s="8">
        <v>7</v>
      </c>
      <c r="Q20" s="8">
        <v>0</v>
      </c>
      <c r="R20" s="8">
        <v>0</v>
      </c>
    </row>
    <row r="21" spans="1:18" ht="14.7" customHeight="1" x14ac:dyDescent="0.4">
      <c r="A21" s="1" t="str">
        <f>"301903"</f>
        <v>301903</v>
      </c>
      <c r="B21" s="1" t="s">
        <v>39</v>
      </c>
      <c r="C21" s="1" t="s">
        <v>37</v>
      </c>
      <c r="D21" s="8">
        <v>7611</v>
      </c>
      <c r="E21" s="8">
        <v>5996</v>
      </c>
      <c r="F21" s="8">
        <v>5945</v>
      </c>
      <c r="G21" s="8">
        <v>51</v>
      </c>
      <c r="H21" s="8">
        <v>51</v>
      </c>
      <c r="I21" s="8">
        <v>38</v>
      </c>
      <c r="J21" s="8">
        <v>0</v>
      </c>
      <c r="K21" s="8">
        <v>13</v>
      </c>
      <c r="L21" s="8">
        <v>0</v>
      </c>
      <c r="M21" s="8">
        <v>113</v>
      </c>
      <c r="N21" s="8">
        <v>57</v>
      </c>
      <c r="O21" s="8">
        <v>43</v>
      </c>
      <c r="P21" s="8">
        <v>13</v>
      </c>
      <c r="Q21" s="8">
        <v>0</v>
      </c>
      <c r="R21" s="8">
        <v>0</v>
      </c>
    </row>
    <row r="22" spans="1:18" ht="14.7" customHeight="1" x14ac:dyDescent="0.4">
      <c r="A22" s="1" t="str">
        <f>"301904"</f>
        <v>301904</v>
      </c>
      <c r="B22" s="1" t="s">
        <v>40</v>
      </c>
      <c r="C22" s="1" t="s">
        <v>37</v>
      </c>
      <c r="D22" s="8">
        <v>9272</v>
      </c>
      <c r="E22" s="8">
        <v>7290</v>
      </c>
      <c r="F22" s="8">
        <v>7255</v>
      </c>
      <c r="G22" s="8">
        <v>35</v>
      </c>
      <c r="H22" s="8">
        <v>35</v>
      </c>
      <c r="I22" s="8">
        <v>26</v>
      </c>
      <c r="J22" s="8">
        <v>0</v>
      </c>
      <c r="K22" s="8">
        <v>9</v>
      </c>
      <c r="L22" s="8">
        <v>0</v>
      </c>
      <c r="M22" s="8">
        <v>199</v>
      </c>
      <c r="N22" s="8">
        <v>140</v>
      </c>
      <c r="O22" s="8">
        <v>50</v>
      </c>
      <c r="P22" s="8">
        <v>9</v>
      </c>
      <c r="Q22" s="8">
        <v>0</v>
      </c>
      <c r="R22" s="8">
        <v>0</v>
      </c>
    </row>
    <row r="23" spans="1:18" ht="14.7" customHeight="1" x14ac:dyDescent="0.4">
      <c r="A23" s="1" t="str">
        <f>"301905"</f>
        <v>301905</v>
      </c>
      <c r="B23" s="1" t="s">
        <v>41</v>
      </c>
      <c r="C23" s="1" t="s">
        <v>37</v>
      </c>
      <c r="D23" s="8">
        <v>3108</v>
      </c>
      <c r="E23" s="8">
        <v>2461</v>
      </c>
      <c r="F23" s="8">
        <v>2431</v>
      </c>
      <c r="G23" s="8">
        <v>30</v>
      </c>
      <c r="H23" s="8">
        <v>30</v>
      </c>
      <c r="I23" s="8">
        <v>30</v>
      </c>
      <c r="J23" s="8">
        <v>0</v>
      </c>
      <c r="K23" s="8">
        <v>0</v>
      </c>
      <c r="L23" s="8">
        <v>0</v>
      </c>
      <c r="M23" s="8">
        <v>20</v>
      </c>
      <c r="N23" s="8">
        <v>5</v>
      </c>
      <c r="O23" s="8">
        <v>15</v>
      </c>
      <c r="P23" s="8">
        <v>0</v>
      </c>
      <c r="Q23" s="8">
        <v>0</v>
      </c>
      <c r="R23" s="8">
        <v>0</v>
      </c>
    </row>
    <row r="24" spans="1:18" ht="14.7" customHeight="1" x14ac:dyDescent="0.4">
      <c r="A24" s="1" t="str">
        <f>"301906"</f>
        <v>301906</v>
      </c>
      <c r="B24" s="1" t="s">
        <v>42</v>
      </c>
      <c r="C24" s="1" t="s">
        <v>37</v>
      </c>
      <c r="D24" s="8">
        <v>9329</v>
      </c>
      <c r="E24" s="8">
        <v>7290</v>
      </c>
      <c r="F24" s="8">
        <v>7220</v>
      </c>
      <c r="G24" s="8">
        <v>70</v>
      </c>
      <c r="H24" s="8">
        <v>70</v>
      </c>
      <c r="I24" s="8">
        <v>61</v>
      </c>
      <c r="J24" s="8">
        <v>0</v>
      </c>
      <c r="K24" s="8">
        <v>9</v>
      </c>
      <c r="L24" s="8">
        <v>0</v>
      </c>
      <c r="M24" s="8">
        <v>90</v>
      </c>
      <c r="N24" s="8">
        <v>31</v>
      </c>
      <c r="O24" s="8">
        <v>50</v>
      </c>
      <c r="P24" s="8">
        <v>9</v>
      </c>
      <c r="Q24" s="8">
        <v>0</v>
      </c>
      <c r="R24" s="8">
        <v>0</v>
      </c>
    </row>
    <row r="25" spans="1:18" ht="14.7" customHeight="1" x14ac:dyDescent="0.4">
      <c r="A25" s="1" t="str">
        <f>"301907"</f>
        <v>301907</v>
      </c>
      <c r="B25" s="1" t="s">
        <v>43</v>
      </c>
      <c r="C25" s="1" t="s">
        <v>37</v>
      </c>
      <c r="D25" s="8">
        <v>7582</v>
      </c>
      <c r="E25" s="8">
        <v>6124</v>
      </c>
      <c r="F25" s="8">
        <v>6089</v>
      </c>
      <c r="G25" s="8">
        <v>35</v>
      </c>
      <c r="H25" s="8">
        <v>35</v>
      </c>
      <c r="I25" s="8">
        <v>29</v>
      </c>
      <c r="J25" s="8">
        <v>0</v>
      </c>
      <c r="K25" s="8">
        <v>6</v>
      </c>
      <c r="L25" s="8">
        <v>0</v>
      </c>
      <c r="M25" s="8">
        <v>76</v>
      </c>
      <c r="N25" s="8">
        <v>23</v>
      </c>
      <c r="O25" s="8">
        <v>47</v>
      </c>
      <c r="P25" s="8">
        <v>6</v>
      </c>
      <c r="Q25" s="8">
        <v>0</v>
      </c>
      <c r="R25" s="8">
        <v>0</v>
      </c>
    </row>
    <row r="26" spans="1:18" ht="14.7" customHeight="1" x14ac:dyDescent="0.4">
      <c r="A26" s="1" t="str">
        <f>"301908"</f>
        <v>301908</v>
      </c>
      <c r="B26" s="1" t="s">
        <v>44</v>
      </c>
      <c r="C26" s="1" t="s">
        <v>37</v>
      </c>
      <c r="D26" s="8">
        <v>13379</v>
      </c>
      <c r="E26" s="8">
        <v>10620</v>
      </c>
      <c r="F26" s="8">
        <v>10599</v>
      </c>
      <c r="G26" s="8">
        <v>21</v>
      </c>
      <c r="H26" s="8">
        <v>21</v>
      </c>
      <c r="I26" s="8">
        <v>16</v>
      </c>
      <c r="J26" s="8">
        <v>0</v>
      </c>
      <c r="K26" s="8">
        <v>5</v>
      </c>
      <c r="L26" s="8">
        <v>0</v>
      </c>
      <c r="M26" s="8">
        <v>135</v>
      </c>
      <c r="N26" s="8">
        <v>62</v>
      </c>
      <c r="O26" s="8">
        <v>68</v>
      </c>
      <c r="P26" s="8">
        <v>5</v>
      </c>
      <c r="Q26" s="8">
        <v>0</v>
      </c>
      <c r="R26" s="8">
        <v>0</v>
      </c>
    </row>
    <row r="27" spans="1:18" ht="14.7" customHeight="1" x14ac:dyDescent="0.4">
      <c r="A27" s="1" t="str">
        <f>"301909"</f>
        <v>301909</v>
      </c>
      <c r="B27" s="1" t="s">
        <v>45</v>
      </c>
      <c r="C27" s="1" t="s">
        <v>37</v>
      </c>
      <c r="D27" s="8">
        <v>6360</v>
      </c>
      <c r="E27" s="8">
        <v>5003</v>
      </c>
      <c r="F27" s="8">
        <v>4980</v>
      </c>
      <c r="G27" s="8">
        <v>23</v>
      </c>
      <c r="H27" s="8">
        <v>23</v>
      </c>
      <c r="I27" s="8">
        <v>17</v>
      </c>
      <c r="J27" s="8">
        <v>0</v>
      </c>
      <c r="K27" s="8">
        <v>6</v>
      </c>
      <c r="L27" s="8">
        <v>0</v>
      </c>
      <c r="M27" s="8">
        <v>49</v>
      </c>
      <c r="N27" s="8">
        <v>12</v>
      </c>
      <c r="O27" s="8">
        <v>31</v>
      </c>
      <c r="P27" s="8">
        <v>6</v>
      </c>
      <c r="Q27" s="8">
        <v>0</v>
      </c>
      <c r="R27" s="8">
        <v>0</v>
      </c>
    </row>
    <row r="28" spans="1:18" ht="14.7" customHeight="1" x14ac:dyDescent="0.4">
      <c r="A28" s="2" t="s">
        <v>46</v>
      </c>
      <c r="B28" s="2"/>
      <c r="C28" s="2"/>
      <c r="D28" s="7">
        <v>67560</v>
      </c>
      <c r="E28" s="7">
        <v>53349</v>
      </c>
      <c r="F28" s="7">
        <v>53015</v>
      </c>
      <c r="G28" s="7">
        <v>334</v>
      </c>
      <c r="H28" s="7">
        <v>332</v>
      </c>
      <c r="I28" s="7">
        <v>245</v>
      </c>
      <c r="J28" s="7">
        <v>0</v>
      </c>
      <c r="K28" s="7">
        <v>87</v>
      </c>
      <c r="L28" s="7">
        <v>2</v>
      </c>
      <c r="M28" s="7">
        <v>562</v>
      </c>
      <c r="N28" s="7">
        <v>174</v>
      </c>
      <c r="O28" s="7">
        <v>301</v>
      </c>
      <c r="P28" s="7">
        <v>87</v>
      </c>
      <c r="Q28" s="7">
        <v>0</v>
      </c>
      <c r="R28" s="7">
        <v>0</v>
      </c>
    </row>
    <row r="29" spans="1:18" ht="14.7" customHeight="1" x14ac:dyDescent="0.4">
      <c r="A29" s="1" t="str">
        <f>"302801"</f>
        <v>302801</v>
      </c>
      <c r="B29" s="1" t="s">
        <v>47</v>
      </c>
      <c r="C29" s="1" t="s">
        <v>48</v>
      </c>
      <c r="D29" s="8">
        <v>23846</v>
      </c>
      <c r="E29" s="8">
        <v>19293</v>
      </c>
      <c r="F29" s="8">
        <v>19157</v>
      </c>
      <c r="G29" s="8">
        <v>136</v>
      </c>
      <c r="H29" s="8">
        <v>135</v>
      </c>
      <c r="I29" s="8">
        <v>86</v>
      </c>
      <c r="J29" s="8">
        <v>0</v>
      </c>
      <c r="K29" s="8">
        <v>49</v>
      </c>
      <c r="L29" s="8">
        <v>1</v>
      </c>
      <c r="M29" s="8">
        <v>232</v>
      </c>
      <c r="N29" s="8">
        <v>53</v>
      </c>
      <c r="O29" s="8">
        <v>130</v>
      </c>
      <c r="P29" s="8">
        <v>49</v>
      </c>
      <c r="Q29" s="8">
        <v>0</v>
      </c>
      <c r="R29" s="8">
        <v>0</v>
      </c>
    </row>
    <row r="30" spans="1:18" ht="14.7" customHeight="1" x14ac:dyDescent="0.4">
      <c r="A30" s="1" t="str">
        <f>"302802"</f>
        <v>302802</v>
      </c>
      <c r="B30" s="1" t="s">
        <v>49</v>
      </c>
      <c r="C30" s="1" t="s">
        <v>48</v>
      </c>
      <c r="D30" s="8">
        <v>5193</v>
      </c>
      <c r="E30" s="8">
        <v>4123</v>
      </c>
      <c r="F30" s="8">
        <v>4095</v>
      </c>
      <c r="G30" s="8">
        <v>28</v>
      </c>
      <c r="H30" s="8">
        <v>28</v>
      </c>
      <c r="I30" s="8">
        <v>24</v>
      </c>
      <c r="J30" s="8">
        <v>0</v>
      </c>
      <c r="K30" s="8">
        <v>4</v>
      </c>
      <c r="L30" s="8">
        <v>0</v>
      </c>
      <c r="M30" s="8">
        <v>47</v>
      </c>
      <c r="N30" s="8">
        <v>14</v>
      </c>
      <c r="O30" s="8">
        <v>29</v>
      </c>
      <c r="P30" s="8">
        <v>4</v>
      </c>
      <c r="Q30" s="8">
        <v>0</v>
      </c>
      <c r="R30" s="8">
        <v>0</v>
      </c>
    </row>
    <row r="31" spans="1:18" ht="14.7" customHeight="1" x14ac:dyDescent="0.4">
      <c r="A31" s="1" t="str">
        <f>"302803"</f>
        <v>302803</v>
      </c>
      <c r="B31" s="1" t="s">
        <v>50</v>
      </c>
      <c r="C31" s="1" t="s">
        <v>48</v>
      </c>
      <c r="D31" s="8">
        <v>7918</v>
      </c>
      <c r="E31" s="8">
        <v>6189</v>
      </c>
      <c r="F31" s="8">
        <v>6155</v>
      </c>
      <c r="G31" s="8">
        <v>34</v>
      </c>
      <c r="H31" s="8">
        <v>34</v>
      </c>
      <c r="I31" s="8">
        <v>21</v>
      </c>
      <c r="J31" s="8">
        <v>0</v>
      </c>
      <c r="K31" s="8">
        <v>13</v>
      </c>
      <c r="L31" s="8">
        <v>0</v>
      </c>
      <c r="M31" s="8">
        <v>86</v>
      </c>
      <c r="N31" s="8">
        <v>31</v>
      </c>
      <c r="O31" s="8">
        <v>42</v>
      </c>
      <c r="P31" s="8">
        <v>13</v>
      </c>
      <c r="Q31" s="8">
        <v>0</v>
      </c>
      <c r="R31" s="8">
        <v>0</v>
      </c>
    </row>
    <row r="32" spans="1:18" ht="14.7" customHeight="1" x14ac:dyDescent="0.4">
      <c r="A32" s="1" t="str">
        <f>"302804"</f>
        <v>302804</v>
      </c>
      <c r="B32" s="1" t="s">
        <v>51</v>
      </c>
      <c r="C32" s="1" t="s">
        <v>48</v>
      </c>
      <c r="D32" s="8">
        <v>5873</v>
      </c>
      <c r="E32" s="8">
        <v>4659</v>
      </c>
      <c r="F32" s="8">
        <v>4640</v>
      </c>
      <c r="G32" s="8">
        <v>19</v>
      </c>
      <c r="H32" s="8">
        <v>18</v>
      </c>
      <c r="I32" s="8">
        <v>15</v>
      </c>
      <c r="J32" s="8">
        <v>0</v>
      </c>
      <c r="K32" s="8">
        <v>3</v>
      </c>
      <c r="L32" s="8">
        <v>1</v>
      </c>
      <c r="M32" s="8">
        <v>21</v>
      </c>
      <c r="N32" s="8">
        <v>7</v>
      </c>
      <c r="O32" s="8">
        <v>11</v>
      </c>
      <c r="P32" s="8">
        <v>3</v>
      </c>
      <c r="Q32" s="8">
        <v>0</v>
      </c>
      <c r="R32" s="8">
        <v>0</v>
      </c>
    </row>
    <row r="33" spans="1:18" ht="14.7" customHeight="1" x14ac:dyDescent="0.4">
      <c r="A33" s="1" t="str">
        <f>"302805"</f>
        <v>302805</v>
      </c>
      <c r="B33" s="1" t="s">
        <v>52</v>
      </c>
      <c r="C33" s="1" t="s">
        <v>48</v>
      </c>
      <c r="D33" s="8">
        <v>9651</v>
      </c>
      <c r="E33" s="8">
        <v>7469</v>
      </c>
      <c r="F33" s="8">
        <v>7403</v>
      </c>
      <c r="G33" s="8">
        <v>66</v>
      </c>
      <c r="H33" s="8">
        <v>66</v>
      </c>
      <c r="I33" s="8">
        <v>58</v>
      </c>
      <c r="J33" s="8">
        <v>0</v>
      </c>
      <c r="K33" s="8">
        <v>8</v>
      </c>
      <c r="L33" s="8">
        <v>0</v>
      </c>
      <c r="M33" s="8">
        <v>49</v>
      </c>
      <c r="N33" s="8">
        <v>17</v>
      </c>
      <c r="O33" s="8">
        <v>24</v>
      </c>
      <c r="P33" s="8">
        <v>8</v>
      </c>
      <c r="Q33" s="8">
        <v>0</v>
      </c>
      <c r="R33" s="8">
        <v>0</v>
      </c>
    </row>
    <row r="34" spans="1:18" ht="14.7" customHeight="1" x14ac:dyDescent="0.4">
      <c r="A34" s="1" t="str">
        <f>"302806"</f>
        <v>302806</v>
      </c>
      <c r="B34" s="1" t="s">
        <v>53</v>
      </c>
      <c r="C34" s="1" t="s">
        <v>48</v>
      </c>
      <c r="D34" s="8">
        <v>2848</v>
      </c>
      <c r="E34" s="8">
        <v>2270</v>
      </c>
      <c r="F34" s="8">
        <v>2255</v>
      </c>
      <c r="G34" s="8">
        <v>15</v>
      </c>
      <c r="H34" s="8">
        <v>15</v>
      </c>
      <c r="I34" s="8">
        <v>9</v>
      </c>
      <c r="J34" s="8">
        <v>0</v>
      </c>
      <c r="K34" s="8">
        <v>6</v>
      </c>
      <c r="L34" s="8">
        <v>0</v>
      </c>
      <c r="M34" s="8">
        <v>40</v>
      </c>
      <c r="N34" s="8">
        <v>21</v>
      </c>
      <c r="O34" s="8">
        <v>13</v>
      </c>
      <c r="P34" s="8">
        <v>6</v>
      </c>
      <c r="Q34" s="8">
        <v>0</v>
      </c>
      <c r="R34" s="8">
        <v>0</v>
      </c>
    </row>
    <row r="35" spans="1:18" ht="14.7" customHeight="1" x14ac:dyDescent="0.4">
      <c r="A35" s="1" t="str">
        <f>"302807"</f>
        <v>302807</v>
      </c>
      <c r="B35" s="1" t="s">
        <v>54</v>
      </c>
      <c r="C35" s="1" t="s">
        <v>48</v>
      </c>
      <c r="D35" s="8">
        <v>12231</v>
      </c>
      <c r="E35" s="8">
        <v>9346</v>
      </c>
      <c r="F35" s="8">
        <v>9310</v>
      </c>
      <c r="G35" s="8">
        <v>36</v>
      </c>
      <c r="H35" s="8">
        <v>36</v>
      </c>
      <c r="I35" s="8">
        <v>32</v>
      </c>
      <c r="J35" s="8">
        <v>0</v>
      </c>
      <c r="K35" s="8">
        <v>4</v>
      </c>
      <c r="L35" s="8">
        <v>0</v>
      </c>
      <c r="M35" s="8">
        <v>87</v>
      </c>
      <c r="N35" s="8">
        <v>31</v>
      </c>
      <c r="O35" s="8">
        <v>52</v>
      </c>
      <c r="P35" s="8">
        <v>4</v>
      </c>
      <c r="Q35" s="8">
        <v>0</v>
      </c>
      <c r="R35" s="8">
        <v>0</v>
      </c>
    </row>
    <row r="36" spans="1:18" ht="14.7" customHeight="1" x14ac:dyDescent="0.4">
      <c r="A36" s="2" t="s">
        <v>55</v>
      </c>
      <c r="B36" s="2"/>
      <c r="C36" s="2"/>
      <c r="D36" s="7">
        <v>66138</v>
      </c>
      <c r="E36" s="7">
        <v>52899</v>
      </c>
      <c r="F36" s="7">
        <v>52658</v>
      </c>
      <c r="G36" s="7">
        <v>241</v>
      </c>
      <c r="H36" s="7">
        <v>241</v>
      </c>
      <c r="I36" s="7">
        <v>216</v>
      </c>
      <c r="J36" s="7">
        <v>0</v>
      </c>
      <c r="K36" s="7">
        <v>25</v>
      </c>
      <c r="L36" s="7">
        <v>0</v>
      </c>
      <c r="M36" s="7">
        <v>557</v>
      </c>
      <c r="N36" s="7">
        <v>184</v>
      </c>
      <c r="O36" s="7">
        <v>348</v>
      </c>
      <c r="P36" s="7">
        <v>25</v>
      </c>
      <c r="Q36" s="7">
        <v>0</v>
      </c>
      <c r="R36" s="7">
        <v>0</v>
      </c>
    </row>
    <row r="37" spans="1:18" ht="14.7" customHeight="1" x14ac:dyDescent="0.4">
      <c r="A37" s="1" t="str">
        <f>"303101"</f>
        <v>303101</v>
      </c>
      <c r="B37" s="1" t="s">
        <v>56</v>
      </c>
      <c r="C37" s="1" t="s">
        <v>57</v>
      </c>
      <c r="D37" s="8">
        <v>17002</v>
      </c>
      <c r="E37" s="8">
        <v>14034</v>
      </c>
      <c r="F37" s="8">
        <v>13992</v>
      </c>
      <c r="G37" s="8">
        <v>42</v>
      </c>
      <c r="H37" s="8">
        <v>42</v>
      </c>
      <c r="I37" s="8">
        <v>37</v>
      </c>
      <c r="J37" s="8">
        <v>0</v>
      </c>
      <c r="K37" s="8">
        <v>5</v>
      </c>
      <c r="L37" s="8">
        <v>0</v>
      </c>
      <c r="M37" s="8">
        <v>167</v>
      </c>
      <c r="N37" s="8">
        <v>40</v>
      </c>
      <c r="O37" s="8">
        <v>122</v>
      </c>
      <c r="P37" s="8">
        <v>5</v>
      </c>
      <c r="Q37" s="8">
        <v>0</v>
      </c>
      <c r="R37" s="8">
        <v>0</v>
      </c>
    </row>
    <row r="38" spans="1:18" ht="14.7" customHeight="1" x14ac:dyDescent="0.4">
      <c r="A38" s="1" t="str">
        <f>"303102"</f>
        <v>303102</v>
      </c>
      <c r="B38" s="1" t="s">
        <v>58</v>
      </c>
      <c r="C38" s="1" t="s">
        <v>57</v>
      </c>
      <c r="D38" s="8">
        <v>10713</v>
      </c>
      <c r="E38" s="8">
        <v>8596</v>
      </c>
      <c r="F38" s="8">
        <v>8579</v>
      </c>
      <c r="G38" s="8">
        <v>17</v>
      </c>
      <c r="H38" s="8">
        <v>17</v>
      </c>
      <c r="I38" s="8">
        <v>17</v>
      </c>
      <c r="J38" s="8">
        <v>0</v>
      </c>
      <c r="K38" s="8">
        <v>0</v>
      </c>
      <c r="L38" s="8">
        <v>0</v>
      </c>
      <c r="M38" s="8">
        <v>92</v>
      </c>
      <c r="N38" s="8">
        <v>32</v>
      </c>
      <c r="O38" s="8">
        <v>60</v>
      </c>
      <c r="P38" s="8">
        <v>0</v>
      </c>
      <c r="Q38" s="8">
        <v>0</v>
      </c>
      <c r="R38" s="8">
        <v>0</v>
      </c>
    </row>
    <row r="39" spans="1:18" ht="14.7" customHeight="1" x14ac:dyDescent="0.4">
      <c r="A39" s="1" t="str">
        <f>"303103"</f>
        <v>303103</v>
      </c>
      <c r="B39" s="1" t="s">
        <v>59</v>
      </c>
      <c r="C39" s="1" t="s">
        <v>57</v>
      </c>
      <c r="D39" s="8">
        <v>7297</v>
      </c>
      <c r="E39" s="8">
        <v>5781</v>
      </c>
      <c r="F39" s="8">
        <v>5757</v>
      </c>
      <c r="G39" s="8">
        <v>24</v>
      </c>
      <c r="H39" s="8">
        <v>24</v>
      </c>
      <c r="I39" s="8">
        <v>21</v>
      </c>
      <c r="J39" s="8">
        <v>0</v>
      </c>
      <c r="K39" s="8">
        <v>3</v>
      </c>
      <c r="L39" s="8">
        <v>0</v>
      </c>
      <c r="M39" s="8">
        <v>56</v>
      </c>
      <c r="N39" s="8">
        <v>17</v>
      </c>
      <c r="O39" s="8">
        <v>36</v>
      </c>
      <c r="P39" s="8">
        <v>3</v>
      </c>
      <c r="Q39" s="8">
        <v>0</v>
      </c>
      <c r="R39" s="8">
        <v>0</v>
      </c>
    </row>
    <row r="40" spans="1:18" ht="14.7" customHeight="1" x14ac:dyDescent="0.4">
      <c r="A40" s="1" t="str">
        <f>"303104"</f>
        <v>303104</v>
      </c>
      <c r="B40" s="1" t="s">
        <v>60</v>
      </c>
      <c r="C40" s="1" t="s">
        <v>57</v>
      </c>
      <c r="D40" s="8">
        <v>5382</v>
      </c>
      <c r="E40" s="8">
        <v>4222</v>
      </c>
      <c r="F40" s="8">
        <v>4205</v>
      </c>
      <c r="G40" s="8">
        <v>17</v>
      </c>
      <c r="H40" s="8">
        <v>17</v>
      </c>
      <c r="I40" s="8">
        <v>14</v>
      </c>
      <c r="J40" s="8">
        <v>0</v>
      </c>
      <c r="K40" s="8">
        <v>3</v>
      </c>
      <c r="L40" s="8">
        <v>0</v>
      </c>
      <c r="M40" s="8">
        <v>50</v>
      </c>
      <c r="N40" s="8">
        <v>23</v>
      </c>
      <c r="O40" s="8">
        <v>24</v>
      </c>
      <c r="P40" s="8">
        <v>3</v>
      </c>
      <c r="Q40" s="8">
        <v>0</v>
      </c>
      <c r="R40" s="8">
        <v>0</v>
      </c>
    </row>
    <row r="41" spans="1:18" ht="14.7" customHeight="1" x14ac:dyDescent="0.4">
      <c r="A41" s="1" t="str">
        <f>"303105"</f>
        <v>303105</v>
      </c>
      <c r="B41" s="1" t="s">
        <v>61</v>
      </c>
      <c r="C41" s="1" t="s">
        <v>57</v>
      </c>
      <c r="D41" s="8">
        <v>8120</v>
      </c>
      <c r="E41" s="8">
        <v>6548</v>
      </c>
      <c r="F41" s="8">
        <v>6526</v>
      </c>
      <c r="G41" s="8">
        <v>22</v>
      </c>
      <c r="H41" s="8">
        <v>22</v>
      </c>
      <c r="I41" s="8">
        <v>16</v>
      </c>
      <c r="J41" s="8">
        <v>0</v>
      </c>
      <c r="K41" s="8">
        <v>6</v>
      </c>
      <c r="L41" s="8">
        <v>0</v>
      </c>
      <c r="M41" s="8">
        <v>71</v>
      </c>
      <c r="N41" s="8">
        <v>19</v>
      </c>
      <c r="O41" s="8">
        <v>46</v>
      </c>
      <c r="P41" s="8">
        <v>6</v>
      </c>
      <c r="Q41" s="8">
        <v>0</v>
      </c>
      <c r="R41" s="8">
        <v>0</v>
      </c>
    </row>
    <row r="42" spans="1:18" ht="14.7" customHeight="1" x14ac:dyDescent="0.4">
      <c r="A42" s="1" t="str">
        <f>"303106"</f>
        <v>303106</v>
      </c>
      <c r="B42" s="1" t="s">
        <v>62</v>
      </c>
      <c r="C42" s="1" t="s">
        <v>57</v>
      </c>
      <c r="D42" s="8">
        <v>3024</v>
      </c>
      <c r="E42" s="8">
        <v>2358</v>
      </c>
      <c r="F42" s="8">
        <v>2315</v>
      </c>
      <c r="G42" s="8">
        <v>43</v>
      </c>
      <c r="H42" s="8">
        <v>43</v>
      </c>
      <c r="I42" s="8">
        <v>43</v>
      </c>
      <c r="J42" s="8">
        <v>0</v>
      </c>
      <c r="K42" s="8">
        <v>0</v>
      </c>
      <c r="L42" s="8">
        <v>0</v>
      </c>
      <c r="M42" s="8">
        <v>16</v>
      </c>
      <c r="N42" s="8">
        <v>4</v>
      </c>
      <c r="O42" s="8">
        <v>12</v>
      </c>
      <c r="P42" s="8">
        <v>0</v>
      </c>
      <c r="Q42" s="8">
        <v>0</v>
      </c>
      <c r="R42" s="8">
        <v>0</v>
      </c>
    </row>
    <row r="43" spans="1:18" ht="14.7" customHeight="1" x14ac:dyDescent="0.4">
      <c r="A43" s="1" t="str">
        <f>"303107"</f>
        <v>303107</v>
      </c>
      <c r="B43" s="1" t="s">
        <v>63</v>
      </c>
      <c r="C43" s="1" t="s">
        <v>57</v>
      </c>
      <c r="D43" s="8">
        <v>4851</v>
      </c>
      <c r="E43" s="8">
        <v>3833</v>
      </c>
      <c r="F43" s="8">
        <v>3787</v>
      </c>
      <c r="G43" s="8">
        <v>46</v>
      </c>
      <c r="H43" s="8">
        <v>46</v>
      </c>
      <c r="I43" s="8">
        <v>42</v>
      </c>
      <c r="J43" s="8">
        <v>0</v>
      </c>
      <c r="K43" s="8">
        <v>4</v>
      </c>
      <c r="L43" s="8">
        <v>0</v>
      </c>
      <c r="M43" s="8">
        <v>37</v>
      </c>
      <c r="N43" s="8">
        <v>18</v>
      </c>
      <c r="O43" s="8">
        <v>15</v>
      </c>
      <c r="P43" s="8">
        <v>4</v>
      </c>
      <c r="Q43" s="8">
        <v>0</v>
      </c>
      <c r="R43" s="8">
        <v>0</v>
      </c>
    </row>
    <row r="44" spans="1:18" ht="14.7" customHeight="1" x14ac:dyDescent="0.4">
      <c r="A44" s="1" t="str">
        <f>"303108"</f>
        <v>303108</v>
      </c>
      <c r="B44" s="1" t="s">
        <v>64</v>
      </c>
      <c r="C44" s="1" t="s">
        <v>57</v>
      </c>
      <c r="D44" s="8">
        <v>9749</v>
      </c>
      <c r="E44" s="8">
        <v>7527</v>
      </c>
      <c r="F44" s="8">
        <v>7497</v>
      </c>
      <c r="G44" s="8">
        <v>30</v>
      </c>
      <c r="H44" s="8">
        <v>30</v>
      </c>
      <c r="I44" s="8">
        <v>26</v>
      </c>
      <c r="J44" s="8">
        <v>0</v>
      </c>
      <c r="K44" s="8">
        <v>4</v>
      </c>
      <c r="L44" s="8">
        <v>0</v>
      </c>
      <c r="M44" s="8">
        <v>68</v>
      </c>
      <c r="N44" s="8">
        <v>31</v>
      </c>
      <c r="O44" s="8">
        <v>33</v>
      </c>
      <c r="P44" s="8">
        <v>4</v>
      </c>
      <c r="Q44" s="8">
        <v>0</v>
      </c>
      <c r="R44" s="8">
        <v>0</v>
      </c>
    </row>
    <row r="45" spans="1:18" ht="14.7" customHeight="1" x14ac:dyDescent="0.4">
      <c r="A45" s="3" t="s">
        <v>65</v>
      </c>
      <c r="B45" s="3"/>
      <c r="C45" s="3"/>
      <c r="D45" s="12">
        <v>388353</v>
      </c>
      <c r="E45" s="12">
        <v>311297</v>
      </c>
      <c r="F45" s="12">
        <v>309305</v>
      </c>
      <c r="G45" s="12">
        <v>1992</v>
      </c>
      <c r="H45" s="12">
        <v>1983</v>
      </c>
      <c r="I45" s="12">
        <v>1501</v>
      </c>
      <c r="J45" s="12">
        <v>0</v>
      </c>
      <c r="K45" s="12">
        <v>482</v>
      </c>
      <c r="L45" s="12">
        <v>9</v>
      </c>
      <c r="M45" s="12">
        <v>3936</v>
      </c>
      <c r="N45" s="12">
        <v>1253</v>
      </c>
      <c r="O45" s="12">
        <v>2201</v>
      </c>
      <c r="P45" s="12">
        <v>482</v>
      </c>
      <c r="Q45" s="12">
        <v>0</v>
      </c>
      <c r="R45" s="12">
        <v>0</v>
      </c>
    </row>
  </sheetData>
  <mergeCells count="1">
    <mergeCell ref="A1:R1"/>
  </mergeCells>
  <printOptions horizontalCentered="1"/>
  <pageMargins left="0.11811023622047245" right="0.11811023622047245" top="0.15748031496062992" bottom="0.15748031496062992" header="0.31496062992125984" footer="0.31496062992125984"/>
  <pageSetup paperSize="8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rejestr_wyborcow_2022_kw_3</vt:lpstr>
      <vt:lpstr>rejestr_wyborcow_2022_kw_3!Obszar_wydruku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Malicki</dc:creator>
  <cp:lastModifiedBy>Marcin Malicki</cp:lastModifiedBy>
  <cp:lastPrinted>2022-07-12T10:31:18Z</cp:lastPrinted>
  <dcterms:created xsi:type="dcterms:W3CDTF">2020-10-14T06:59:51Z</dcterms:created>
  <dcterms:modified xsi:type="dcterms:W3CDTF">2022-10-11T11:20:37Z</dcterms:modified>
</cp:coreProperties>
</file>